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e9487f0d118712/Documents/Ellistown Documents/Audit reports/2023-24/"/>
    </mc:Choice>
  </mc:AlternateContent>
  <xr:revisionPtr revIDLastSave="0" documentId="13_ncr:1_{041A8640-A208-4BB2-BD97-D23E74AC7CD5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K26" i="1" s="1"/>
  <c r="H24" i="1"/>
  <c r="K24" i="1" s="1"/>
  <c r="H20" i="1"/>
  <c r="K20" i="1" s="1"/>
  <c r="H18" i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/>
  <c r="G18" i="1"/>
  <c r="M18" i="1" s="1"/>
  <c r="G16" i="1"/>
  <c r="M16" i="1" s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I22" i="1"/>
  <c r="K18" i="1"/>
  <c r="L18" i="1"/>
  <c r="N18" i="1" s="1"/>
  <c r="L26" i="1" l="1"/>
  <c r="N26" i="1" s="1"/>
  <c r="K28" i="1"/>
  <c r="N28" i="1"/>
  <c r="L24" i="1"/>
  <c r="N24" i="1" s="1"/>
  <c r="N16" i="1"/>
  <c r="K16" i="1"/>
  <c r="N14" i="1"/>
  <c r="K14" i="1"/>
  <c r="N12" i="1"/>
  <c r="K12" i="1"/>
  <c r="G22" i="1"/>
  <c r="M22" i="1" s="1"/>
  <c r="J22" i="1"/>
  <c r="H22" i="1"/>
  <c r="L20" i="1"/>
  <c r="L22" i="1" l="1"/>
  <c r="N22" i="1" s="1"/>
  <c r="K22" i="1"/>
</calcChain>
</file>

<file path=xl/sharedStrings.xml><?xml version="1.0" encoding="utf-8"?>
<sst xmlns="http://schemas.openxmlformats.org/spreadsheetml/2006/main" count="27" uniqueCount="24">
  <si>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</si>
  <si>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</si>
  <si>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</si>
  <si>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</si>
  <si>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</si>
  <si>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</si>
  <si>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</si>
  <si>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</si>
  <si>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</si>
  <si>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</si>
  <si>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</si>
  <si>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</si>
  <si>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</si>
  <si>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</si>
  <si>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</si>
  <si>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</si>
  <si>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</si>
  <si>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</si>
  <si>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</si>
  <si>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</si>
  <si>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</si>
  <si>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>Explanation of variances 2023/24</t>
  </si>
  <si>
    <t>Name of smaller authority: ELLISTOWN AND BATTLEFLAT PARISH COUNCIL</t>
  </si>
  <si>
    <t>1. Neighbourhood Plan(NP) is being updated and the PC received a £10,000 grant, which has all been spent on NP consultancy work. 2. 2023 was election year and an election was required by the PC, the costs associated with this were £1884.46.  These costs are one off for the year 2023-24, which explains the variation.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</si>
</sst>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7" workbookViewId="0">
      <selection activeCell="D27" sqref="D27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16384" width="9.109375" style="2"/>
  </cols>
  <sheetData>
    <row r="1" spans="1:15" ht="17.399999999999999" x14ac:dyDescent="0.25">
      <c r="A1" s="33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6" x14ac:dyDescent="0.25">
      <c r="A2" s="23" t="s">
        <v>22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5">
      <c r="A3" s="1" t="s">
        <v>14</v>
      </c>
    </row>
    <row r="4" spans="1:15" ht="79.5" customHeight="1" x14ac:dyDescent="0.25">
      <c r="A4" s="31" t="s">
        <v>20</v>
      </c>
      <c r="B4" s="32"/>
      <c r="C4" s="32"/>
      <c r="D4" s="32"/>
      <c r="E4" s="32"/>
      <c r="F4" s="32"/>
      <c r="G4" s="32"/>
      <c r="H4" s="32"/>
    </row>
    <row r="5" spans="1:15" x14ac:dyDescent="0.25">
      <c r="A5" s="1" t="s">
        <v>17</v>
      </c>
    </row>
    <row r="6" spans="1:15" x14ac:dyDescent="0.25">
      <c r="A6" s="17"/>
      <c r="D6" s="3"/>
      <c r="F6" s="3"/>
      <c r="O6" s="16"/>
    </row>
    <row r="7" spans="1:15" ht="27.6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16</v>
      </c>
      <c r="O7" s="19" t="s">
        <v>15</v>
      </c>
    </row>
    <row r="8" spans="1: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4" thickBot="1" x14ac:dyDescent="0.3">
      <c r="D9" s="3"/>
      <c r="E9" s="3"/>
      <c r="O9" s="11"/>
    </row>
    <row r="10" spans="1:15" ht="30" customHeight="1" thickBot="1" x14ac:dyDescent="0.3">
      <c r="A10" s="27" t="s">
        <v>2</v>
      </c>
      <c r="B10" s="27"/>
      <c r="C10" s="27"/>
      <c r="D10" s="7">
        <v>110192</v>
      </c>
      <c r="F10" s="7">
        <v>114372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1"/>
    </row>
    <row r="12" spans="1:15" ht="14.4" thickBot="1" x14ac:dyDescent="0.3">
      <c r="A12" s="28" t="s">
        <v>12</v>
      </c>
      <c r="B12" s="29"/>
      <c r="C12" s="30"/>
      <c r="D12" s="7">
        <v>68137</v>
      </c>
      <c r="F12" s="7">
        <v>64785</v>
      </c>
      <c r="G12" s="4">
        <f>D12-F12</f>
        <v>3352</v>
      </c>
      <c r="H12" s="5">
        <f>IF((D12&gt;F12),(D12-F12)/F12,IF(D12&lt;F12,-(D12-F12)/F12,IF(D12=F12,0)))</f>
        <v>5.1740371999691288E-2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1"/>
    </row>
    <row r="14" spans="1:15" ht="14.4" thickBot="1" x14ac:dyDescent="0.3">
      <c r="A14" s="26" t="s">
        <v>3</v>
      </c>
      <c r="B14" s="26"/>
      <c r="C14" s="26"/>
      <c r="D14" s="7">
        <v>25300</v>
      </c>
      <c r="F14" s="7">
        <v>22142</v>
      </c>
      <c r="G14" s="4">
        <f>D14-F14</f>
        <v>3158</v>
      </c>
      <c r="H14" s="5">
        <f>IF((D14&gt;F14),(D14-F14)/F14,IF(D14&lt;F14,-(D14-F14)/F14,IF(D14=F14,0)))</f>
        <v>0.14262487580164393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1"/>
    </row>
    <row r="16" spans="1:15" ht="14.4" thickBot="1" x14ac:dyDescent="0.3">
      <c r="A16" s="26" t="s">
        <v>4</v>
      </c>
      <c r="B16" s="26"/>
      <c r="C16" s="26"/>
      <c r="D16" s="7">
        <v>24210</v>
      </c>
      <c r="F16" s="7">
        <v>22276</v>
      </c>
      <c r="G16" s="4">
        <f>D16-F16</f>
        <v>1934</v>
      </c>
      <c r="H16" s="5">
        <f>IF((D16&gt;F16),(D16-F16)/F16,IF(D16&lt;F16,-(D16-F16)/F16,IF(D16=F16,0)))</f>
        <v>8.6819895852038073E-2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1"/>
    </row>
    <row r="18" spans="1:23" ht="14.4" thickBot="1" x14ac:dyDescent="0.3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1"/>
    </row>
    <row r="20" spans="1:23" ht="55.8" thickBot="1" x14ac:dyDescent="0.3">
      <c r="A20" s="26" t="s">
        <v>13</v>
      </c>
      <c r="B20" s="26"/>
      <c r="C20" s="26"/>
      <c r="D20" s="7">
        <v>80974</v>
      </c>
      <c r="F20" s="7">
        <v>68831</v>
      </c>
      <c r="G20" s="4">
        <f>D20-F20</f>
        <v>12143</v>
      </c>
      <c r="H20" s="5">
        <f>IF((D20&gt;F20),(D20-F20)/F20,IF(D20&lt;F20,-(D20-F20)/F20,IF(D20=F20,0)))</f>
        <v>0.17641760253374206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12" t="s">
        <v>23</v>
      </c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1"/>
    </row>
    <row r="22" spans="1:23" ht="14.4" thickBot="1" x14ac:dyDescent="0.3">
      <c r="A22" s="6" t="s">
        <v>5</v>
      </c>
      <c r="D22" s="21">
        <v>98444</v>
      </c>
      <c r="F22" s="21">
        <f>F10+F12+F14-F16-F18-F20</f>
        <v>110192</v>
      </c>
      <c r="G22" s="4">
        <f>D22-F22</f>
        <v>-11748</v>
      </c>
      <c r="H22" s="5">
        <f>IF((D22&gt;F22),(D22-F22)/F22,IF(D22&lt;F22,-(D22-F22)/F22,IF(D22=F22,0)))</f>
        <v>0.10661391026571802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1"/>
    </row>
    <row r="24" spans="1:23" ht="14.4" thickBot="1" x14ac:dyDescent="0.3">
      <c r="A24" s="26" t="s">
        <v>9</v>
      </c>
      <c r="B24" s="26"/>
      <c r="C24" s="26"/>
      <c r="D24" s="7">
        <v>98444</v>
      </c>
      <c r="F24" s="7">
        <v>110192</v>
      </c>
      <c r="G24" s="4">
        <f>D24-F24</f>
        <v>-11748</v>
      </c>
      <c r="H24" s="5">
        <f>IF((D24&gt;F24),(D24-F24)/F24,IF(D24&lt;F24,-(D24-F24)/F24,IF(D24=F24,0)))</f>
        <v>0.10661391026571802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1"/>
    </row>
    <row r="26" spans="1:23" ht="14.4" thickBot="1" x14ac:dyDescent="0.3">
      <c r="A26" s="26" t="s">
        <v>8</v>
      </c>
      <c r="B26" s="26"/>
      <c r="C26" s="26"/>
      <c r="D26" s="7">
        <v>315081</v>
      </c>
      <c r="F26" s="7">
        <v>287730</v>
      </c>
      <c r="G26" s="4">
        <f>D26-F26</f>
        <v>27351</v>
      </c>
      <c r="H26" s="5">
        <f>IF((D26&gt;F26),(D26-F26)/F26,IF(D26&lt;F26,-(D26-F26)/F26,IF(D26=F26,0)))</f>
        <v>9.5057866750078199E-2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1"/>
    </row>
    <row r="28" spans="1:23" ht="14.4" thickBot="1" x14ac:dyDescent="0.3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1"/>
    </row>
    <row r="30" spans="1:23" x14ac:dyDescent="0.25">
      <c r="C30" s="10"/>
    </row>
    <row r="31" spans="1:23" ht="15" customHeight="1" x14ac:dyDescent="0.25">
      <c r="P31" s="15"/>
      <c r="Q31" s="15"/>
      <c r="R31" s="15"/>
      <c r="S31" s="15"/>
      <c r="T31" s="15"/>
      <c r="U31" s="15"/>
      <c r="V31" s="15"/>
      <c r="W31" s="15"/>
    </row>
    <row r="32" spans="1:23" ht="17.399999999999999" x14ac:dyDescent="0.3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7.399999999999999" x14ac:dyDescent="0.3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Karen Bowler</cp:lastModifiedBy>
  <dcterms:created xsi:type="dcterms:W3CDTF">2012-07-11T10:01:28Z</dcterms:created>
  <dcterms:modified xsi:type="dcterms:W3CDTF">2024-05-22T14:01:55Z</dcterms:modified>
</cp:coreProperties>
</file>